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9968" windowHeight="10152" activeTab="0"/>
  </bookViews>
  <sheets>
    <sheet name="Sheet1" sheetId="1" r:id="rId1"/>
    <sheet name="Sheet2" sheetId="2" r:id="rId2"/>
    <sheet name="Sheet3" sheetId="3" r:id="rId3"/>
    <sheet name="Sheet4" sheetId="4" r:id="rId4"/>
    <sheet name="Sheet5" sheetId="5" r:id="rId5"/>
  </sheets>
  <definedNames>
    <definedName name="Collections">'Sheet1'!$E$12:$G$12</definedName>
    <definedName name="Sales">'Sheet1'!$E$8:$G$8</definedName>
  </definedNames>
  <calcPr fullCalcOnLoad="1"/>
</workbook>
</file>

<file path=xl/sharedStrings.xml><?xml version="1.0" encoding="utf-8"?>
<sst xmlns="http://schemas.openxmlformats.org/spreadsheetml/2006/main" count="49" uniqueCount="37">
  <si>
    <t>Sales</t>
  </si>
  <si>
    <t>MAR</t>
  </si>
  <si>
    <t>APR</t>
  </si>
  <si>
    <t>MAY</t>
  </si>
  <si>
    <t>FEB</t>
  </si>
  <si>
    <t>JUN</t>
  </si>
  <si>
    <t>Payments</t>
  </si>
  <si>
    <t>Materials</t>
  </si>
  <si>
    <t>Wages</t>
  </si>
  <si>
    <t>Fixed Costs</t>
  </si>
  <si>
    <t>Tax Payment</t>
  </si>
  <si>
    <t>Total Payments</t>
  </si>
  <si>
    <t>Net Cash Flow</t>
  </si>
  <si>
    <t>Collections</t>
  </si>
  <si>
    <t>Ending Balance</t>
  </si>
  <si>
    <t>30 Days</t>
  </si>
  <si>
    <t>60 Days</t>
  </si>
  <si>
    <t>Cash</t>
  </si>
  <si>
    <t>Expected Monthly Sales</t>
  </si>
  <si>
    <t>Materials as % of Sales</t>
  </si>
  <si>
    <t>Wages as % of Sales</t>
  </si>
  <si>
    <t>Fixed Costs per Month</t>
  </si>
  <si>
    <t>Cash Account</t>
  </si>
  <si>
    <t>Beginning Balance</t>
  </si>
  <si>
    <t>Unadjusted Ending Bal</t>
  </si>
  <si>
    <t>Adjust to Desired Bal</t>
  </si>
  <si>
    <t>Short-Term Loans</t>
  </si>
  <si>
    <t>Marketable Securities</t>
  </si>
  <si>
    <t>Accounts Receivable</t>
  </si>
  <si>
    <t>Accounts Payable</t>
  </si>
  <si>
    <t>Other Accounts</t>
  </si>
  <si>
    <t>Cash Budget</t>
  </si>
  <si>
    <t>Tyler Paints, Inc.
Cash Budget and Pro-Forma Accounts</t>
  </si>
  <si>
    <t>ASSUMPTIONS</t>
  </si>
  <si>
    <t>Percentage of Monthly Sales
Collected in</t>
  </si>
  <si>
    <t>Other Monthly Costs</t>
  </si>
  <si>
    <t>Cash Surplus(Shortage)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</si>
</sst>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_(&quot;$&quot;* #,##0_);_(&quot;$&quot;* \(#,##0\);_(&quot;$&quot;* &quot;-&quot;??_);_(@_)"/>
  </numFmts>
  <fonts count="13">
    <font>
      <sz val="10"/>
      <name val="Arial"/>
      <family val="0"/>
    </font>
    <font>
      <sz val="8"/>
      <name val="Arial"/>
      <family val="0"/>
    </font>
    <font>
      <sz val="10"/>
      <color indexed="9"/>
      <name val="Arial"/>
      <family val="0"/>
    </font>
    <font>
      <sz val="10"/>
      <color indexed="8"/>
      <name val="Arial"/>
      <family val="0"/>
    </font>
    <font>
      <b/>
      <sz val="10"/>
      <name val="Arial"/>
      <family val="2"/>
    </font>
    <font>
      <b/>
      <u val="singleAccounting"/>
      <sz val="10"/>
      <name val="Arial"/>
      <family val="2"/>
    </font>
    <font>
      <u val="singleAccounting"/>
      <sz val="10"/>
      <name val="Arial"/>
      <family val="0"/>
    </font>
    <font>
      <b/>
      <sz val="10"/>
      <color indexed="8"/>
      <name val="Arial"/>
      <family val="2"/>
    </font>
    <font>
      <b/>
      <sz val="10"/>
      <color indexed="9"/>
      <name val="Arial"/>
      <family val="2"/>
    </font>
    <font>
      <b/>
      <u val="singleAccounting"/>
      <sz val="12"/>
      <color indexed="12"/>
      <name val="Arial"/>
      <family val="2"/>
    </font>
    <font>
      <b/>
      <sz val="14"/>
      <color indexed="9"/>
      <name val="Arial"/>
      <family val="0"/>
    </font>
    <font>
      <b/>
      <sz val="14"/>
      <name val="Arial"/>
      <family val="2"/>
    </font>
    <font>
      <b/>
      <sz val="12"/>
      <color indexed="9"/>
      <name val="Arial"/>
      <family val="0"/>
    </font>
  </fonts>
  <fills count="4">
    <fill>
      <patternFill/>
    </fill>
    <fill>
      <patternFill patternType="gray125"/>
    </fill>
    <fill>
      <patternFill patternType="solid">
        <fgColor indexed="9"/>
        <bgColor indexed="64"/>
      </patternFill>
    </fill>
    <fill>
      <patternFill patternType="solid">
        <fgColor indexed="12"/>
        <bgColor indexed="64"/>
      </patternFill>
    </fill>
  </fills>
  <borders count="21">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41" fontId="0" fillId="0" borderId="0" xfId="0" applyNumberFormat="1" applyAlignment="1">
      <alignment/>
    </xf>
    <xf numFmtId="41" fontId="2" fillId="0" borderId="0" xfId="0" applyNumberFormat="1" applyFont="1" applyAlignment="1">
      <alignment/>
    </xf>
    <xf numFmtId="41" fontId="2" fillId="0" borderId="0" xfId="0" applyNumberFormat="1" applyFont="1" applyBorder="1" applyAlignment="1">
      <alignment/>
    </xf>
    <xf numFmtId="41" fontId="3" fillId="0" borderId="0" xfId="0" applyNumberFormat="1" applyFont="1" applyBorder="1" applyAlignment="1">
      <alignment/>
    </xf>
    <xf numFmtId="41" fontId="4" fillId="0" borderId="0" xfId="0" applyNumberFormat="1" applyFont="1" applyAlignment="1">
      <alignment/>
    </xf>
    <xf numFmtId="41" fontId="5" fillId="0" borderId="0" xfId="0" applyNumberFormat="1" applyFont="1" applyAlignment="1">
      <alignment horizontal="center"/>
    </xf>
    <xf numFmtId="41" fontId="4" fillId="0" borderId="0" xfId="0" applyNumberFormat="1" applyFont="1" applyAlignment="1">
      <alignment horizontal="left" indent="1"/>
    </xf>
    <xf numFmtId="41" fontId="5" fillId="0" borderId="0" xfId="0" applyNumberFormat="1" applyFont="1" applyAlignment="1">
      <alignment horizontal="left" indent="1"/>
    </xf>
    <xf numFmtId="41" fontId="5" fillId="0" borderId="0" xfId="0" applyNumberFormat="1" applyFont="1" applyAlignment="1">
      <alignment horizontal="left"/>
    </xf>
    <xf numFmtId="41" fontId="6" fillId="0" borderId="0" xfId="0" applyNumberFormat="1" applyFont="1" applyAlignment="1">
      <alignment/>
    </xf>
    <xf numFmtId="41" fontId="0" fillId="0" borderId="1" xfId="0" applyNumberFormat="1" applyBorder="1" applyAlignment="1">
      <alignment/>
    </xf>
    <xf numFmtId="41" fontId="0" fillId="0" borderId="2" xfId="0" applyNumberFormat="1" applyBorder="1" applyAlignment="1">
      <alignment/>
    </xf>
    <xf numFmtId="41" fontId="0" fillId="0" borderId="0" xfId="0" applyNumberFormat="1" applyAlignment="1">
      <alignment vertical="center"/>
    </xf>
    <xf numFmtId="166" fontId="0" fillId="0" borderId="0" xfId="17" applyNumberFormat="1" applyAlignment="1">
      <alignment/>
    </xf>
    <xf numFmtId="41" fontId="0" fillId="0" borderId="3" xfId="0" applyNumberFormat="1" applyBorder="1" applyAlignment="1">
      <alignment/>
    </xf>
    <xf numFmtId="41" fontId="4" fillId="0" borderId="3" xfId="0" applyNumberFormat="1" applyFont="1" applyBorder="1" applyAlignment="1">
      <alignment/>
    </xf>
    <xf numFmtId="166" fontId="0" fillId="0" borderId="3" xfId="17" applyNumberFormat="1" applyBorder="1" applyAlignment="1">
      <alignment/>
    </xf>
    <xf numFmtId="166" fontId="4" fillId="0" borderId="0" xfId="17" applyNumberFormat="1" applyFont="1" applyAlignment="1">
      <alignment/>
    </xf>
    <xf numFmtId="41" fontId="7" fillId="0" borderId="0" xfId="0" applyNumberFormat="1" applyFont="1" applyBorder="1" applyAlignment="1">
      <alignment/>
    </xf>
    <xf numFmtId="41" fontId="8" fillId="0" borderId="0" xfId="0" applyNumberFormat="1" applyFont="1" applyBorder="1" applyAlignment="1">
      <alignment/>
    </xf>
    <xf numFmtId="9" fontId="0" fillId="0" borderId="0" xfId="0" applyNumberFormat="1" applyAlignment="1">
      <alignment/>
    </xf>
    <xf numFmtId="41" fontId="5" fillId="0" borderId="0" xfId="0" applyNumberFormat="1" applyFont="1" applyAlignment="1">
      <alignment horizontal="left" indent="2"/>
    </xf>
    <xf numFmtId="41" fontId="9" fillId="2" borderId="0" xfId="0" applyNumberFormat="1" applyFont="1" applyFill="1" applyAlignment="1">
      <alignment/>
    </xf>
    <xf numFmtId="41" fontId="4" fillId="0" borderId="3" xfId="0" applyNumberFormat="1" applyFont="1" applyBorder="1" applyAlignment="1">
      <alignment horizontal="left" indent="1"/>
    </xf>
    <xf numFmtId="41" fontId="0" fillId="3" borderId="2" xfId="0" applyNumberFormat="1" applyFill="1" applyBorder="1" applyAlignment="1">
      <alignment/>
    </xf>
    <xf numFmtId="41" fontId="10" fillId="3" borderId="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xf>
    <xf numFmtId="41" fontId="2" fillId="3" borderId="4" xfId="0" applyNumberFormat="1" applyFont="1" applyFill="1" applyBorder="1" applyAlignment="1">
      <alignment vertical="center"/>
    </xf>
    <xf numFmtId="41" fontId="2" fillId="3" borderId="5" xfId="0" applyNumberFormat="1" applyFont="1" applyFill="1" applyBorder="1" applyAlignment="1">
      <alignment vertical="center"/>
    </xf>
    <xf numFmtId="41" fontId="11" fillId="0" borderId="0" xfId="0" applyNumberFormat="1" applyFont="1" applyAlignment="1">
      <alignment horizontal="center"/>
    </xf>
    <xf numFmtId="41" fontId="12" fillId="3" borderId="6" xfId="0" applyNumberFormat="1" applyFont="1" applyFill="1" applyBorder="1" applyAlignment="1">
      <alignment horizontal="center" vertical="center"/>
    </xf>
    <xf numFmtId="41" fontId="12" fillId="3" borderId="7" xfId="0" applyNumberFormat="1" applyFont="1" applyFill="1" applyBorder="1" applyAlignment="1">
      <alignment horizontal="center" vertical="center"/>
    </xf>
    <xf numFmtId="41" fontId="12" fillId="3" borderId="8" xfId="0" applyNumberFormat="1" applyFont="1" applyFill="1" applyBorder="1" applyAlignment="1">
      <alignment horizontal="center" vertical="center"/>
    </xf>
    <xf numFmtId="41" fontId="8" fillId="3" borderId="9" xfId="0" applyNumberFormat="1" applyFont="1" applyFill="1" applyBorder="1" applyAlignment="1">
      <alignment horizontal="center" vertical="center"/>
    </xf>
    <xf numFmtId="41" fontId="8" fillId="3" borderId="10" xfId="0" applyNumberFormat="1" applyFont="1" applyFill="1" applyBorder="1" applyAlignment="1">
      <alignment horizontal="center" vertical="center"/>
    </xf>
    <xf numFmtId="41" fontId="8" fillId="3" borderId="11" xfId="0" applyNumberFormat="1" applyFont="1" applyFill="1" applyBorder="1" applyAlignment="1">
      <alignment horizontal="center" vertical="center"/>
    </xf>
    <xf numFmtId="41" fontId="12" fillId="3" borderId="6" xfId="0" applyNumberFormat="1" applyFont="1" applyFill="1" applyBorder="1" applyAlignment="1">
      <alignment horizontal="center" vertical="center" wrapText="1"/>
    </xf>
    <xf numFmtId="9" fontId="0" fillId="0" borderId="12" xfId="19" applyBorder="1" applyAlignment="1">
      <alignment horizontal="center" vertical="center"/>
    </xf>
    <xf numFmtId="9" fontId="0" fillId="0" borderId="13" xfId="19" applyBorder="1" applyAlignment="1">
      <alignment horizontal="center" vertical="center"/>
    </xf>
    <xf numFmtId="9" fontId="0" fillId="0" borderId="14" xfId="19" applyBorder="1" applyAlignment="1">
      <alignment horizontal="center" vertical="center"/>
    </xf>
    <xf numFmtId="166" fontId="0" fillId="0" borderId="12" xfId="17" applyNumberFormat="1" applyBorder="1" applyAlignment="1">
      <alignment vertical="center"/>
    </xf>
    <xf numFmtId="166" fontId="0" fillId="0" borderId="13" xfId="17" applyNumberFormat="1" applyBorder="1" applyAlignment="1">
      <alignment vertical="center"/>
    </xf>
    <xf numFmtId="166" fontId="0" fillId="0" borderId="14" xfId="17" applyNumberFormat="1" applyBorder="1" applyAlignment="1">
      <alignment vertical="center"/>
    </xf>
    <xf numFmtId="41" fontId="12" fillId="3" borderId="12" xfId="0" applyNumberFormat="1" applyFont="1" applyFill="1" applyBorder="1" applyAlignment="1">
      <alignment horizontal="center" vertical="center"/>
    </xf>
    <xf numFmtId="41" fontId="12" fillId="3" borderId="13" xfId="0" applyNumberFormat="1" applyFont="1" applyFill="1" applyBorder="1" applyAlignment="1">
      <alignment horizontal="center" vertical="center"/>
    </xf>
    <xf numFmtId="41" fontId="12" fillId="3" borderId="14" xfId="0" applyNumberFormat="1" applyFont="1" applyFill="1" applyBorder="1" applyAlignment="1">
      <alignment horizontal="center" vertical="center"/>
    </xf>
    <xf numFmtId="41" fontId="0" fillId="0" borderId="6" xfId="0" applyNumberFormat="1" applyBorder="1" applyAlignment="1">
      <alignment vertical="center"/>
    </xf>
    <xf numFmtId="41" fontId="0" fillId="0" borderId="7" xfId="0" applyNumberFormat="1" applyBorder="1" applyAlignment="1">
      <alignment vertical="center"/>
    </xf>
    <xf numFmtId="41" fontId="0" fillId="0" borderId="15" xfId="0" applyNumberFormat="1" applyBorder="1" applyAlignment="1">
      <alignment vertical="center"/>
    </xf>
    <xf numFmtId="41" fontId="0" fillId="0" borderId="16" xfId="0" applyNumberFormat="1" applyBorder="1" applyAlignment="1">
      <alignment vertical="center"/>
    </xf>
    <xf numFmtId="41" fontId="0" fillId="0" borderId="17" xfId="0" applyNumberFormat="1" applyBorder="1" applyAlignment="1">
      <alignment vertical="center"/>
    </xf>
    <xf numFmtId="41" fontId="0" fillId="0" borderId="18" xfId="0" applyNumberFormat="1" applyBorder="1" applyAlignment="1">
      <alignment vertical="center"/>
    </xf>
    <xf numFmtId="166" fontId="0" fillId="0" borderId="19" xfId="17" applyNumberFormat="1" applyBorder="1" applyAlignment="1">
      <alignment vertical="center"/>
    </xf>
    <xf numFmtId="9" fontId="0" fillId="0" borderId="8" xfId="0" applyNumberFormat="1" applyBorder="1" applyAlignment="1">
      <alignment horizontal="center" vertical="center"/>
    </xf>
    <xf numFmtId="9" fontId="0" fillId="0" borderId="20" xfId="0" applyNumberFormat="1" applyBorder="1" applyAlignment="1">
      <alignment horizontal="center" vertical="center"/>
    </xf>
    <xf numFmtId="41" fontId="2" fillId="2"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95250</xdr:rowOff>
    </xdr:from>
    <xdr:to>
      <xdr:col>6</xdr:col>
      <xdr:colOff>628650</xdr:colOff>
      <xdr:row>1</xdr:row>
      <xdr:rowOff>533400</xdr:rowOff>
    </xdr:to>
    <xdr:sp>
      <xdr:nvSpPr>
        <xdr:cNvPr id="1" name="AutoShape 1"/>
        <xdr:cNvSpPr>
          <a:spLocks/>
        </xdr:cNvSpPr>
      </xdr:nvSpPr>
      <xdr:spPr>
        <a:xfrm>
          <a:off x="762000" y="209550"/>
          <a:ext cx="4714875" cy="43815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Tyler Paints Cash Budget </a:t>
          </a:r>
        </a:p>
      </xdr:txBody>
    </xdr:sp>
    <xdr:clientData/>
  </xdr:twoCellAnchor>
  <xdr:oneCellAnchor>
    <xdr:from>
      <xdr:col>2</xdr:col>
      <xdr:colOff>57150</xdr:colOff>
      <xdr:row>5</xdr:row>
      <xdr:rowOff>28575</xdr:rowOff>
    </xdr:from>
    <xdr:ext cx="2181225" cy="3505200"/>
    <xdr:sp>
      <xdr:nvSpPr>
        <xdr:cNvPr id="2" name="TextBox 2"/>
        <xdr:cNvSpPr txBox="1">
          <a:spLocks noChangeArrowheads="1"/>
        </xdr:cNvSpPr>
      </xdr:nvSpPr>
      <xdr:spPr>
        <a:xfrm>
          <a:off x="685800" y="1228725"/>
          <a:ext cx="2181225" cy="3505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Tyler Paints, Inc. is a small manufacturer of specialty exterior paints. The comapany's sales are variable on a monthly basis due to the fact that most sales are to large contractors who purchase a large amount of product at one time that might take them two or more months to actually use. Cash budgeting is therefore an important part of the company's financial planning process.
The primary assumptions for forecasting the next three months' net cash flows are to the right. All can be changed by the user.
The company's projected cash budget and selected balance sheet accounts are given below.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O53"/>
  <sheetViews>
    <sheetView showGridLines="0" tabSelected="1" workbookViewId="0" topLeftCell="A1">
      <selection activeCell="C61" sqref="C61"/>
    </sheetView>
  </sheetViews>
  <sheetFormatPr defaultColWidth="9.140625" defaultRowHeight="12.75"/>
  <cols>
    <col min="1" max="1" width="7.421875" style="1" customWidth="1"/>
    <col min="2" max="2" width="2.00390625" style="1" customWidth="1"/>
    <col min="3" max="3" width="25.140625" style="1" customWidth="1"/>
    <col min="4" max="7" width="12.7109375" style="1" customWidth="1"/>
    <col min="8" max="8" width="2.00390625" style="1" customWidth="1"/>
    <col min="9" max="9" width="1.28515625" style="1" customWidth="1"/>
    <col min="10" max="10" width="17.8515625" style="1" customWidth="1"/>
    <col min="11" max="11" width="11.28125" style="1" customWidth="1"/>
    <col min="12" max="14" width="11.57421875" style="1" customWidth="1"/>
    <col min="15" max="15" width="1.28515625" style="1" customWidth="1"/>
    <col min="16" max="16384" width="8.8515625" style="1" customWidth="1"/>
  </cols>
  <sheetData>
    <row r="1" ht="9" customHeight="1"/>
    <row r="2" ht="49.5" customHeight="1"/>
    <row r="4" spans="5:7" ht="17.25">
      <c r="E4" s="30" t="s">
        <v>33</v>
      </c>
      <c r="F4" s="30"/>
      <c r="G4" s="30"/>
    </row>
    <row r="5" ht="6" customHeight="1" thickBot="1"/>
    <row r="6" spans="5:7" ht="24.75" customHeight="1">
      <c r="E6" s="31" t="s">
        <v>18</v>
      </c>
      <c r="F6" s="32"/>
      <c r="G6" s="33"/>
    </row>
    <row r="7" spans="5:7" ht="24.75" customHeight="1" thickBot="1">
      <c r="E7" s="34" t="s">
        <v>2</v>
      </c>
      <c r="F7" s="35" t="s">
        <v>3</v>
      </c>
      <c r="G7" s="36" t="s">
        <v>5</v>
      </c>
    </row>
    <row r="8" spans="5:7" ht="24.75" customHeight="1" thickBot="1">
      <c r="E8" s="41">
        <v>1200000</v>
      </c>
      <c r="F8" s="42">
        <v>1000000</v>
      </c>
      <c r="G8" s="43">
        <v>1000000</v>
      </c>
    </row>
    <row r="9" ht="13.5" thickBot="1"/>
    <row r="10" spans="5:7" ht="45" customHeight="1">
      <c r="E10" s="37" t="s">
        <v>34</v>
      </c>
      <c r="F10" s="32"/>
      <c r="G10" s="33"/>
    </row>
    <row r="11" spans="5:7" ht="24.75" customHeight="1" thickBot="1">
      <c r="E11" s="34" t="s">
        <v>16</v>
      </c>
      <c r="F11" s="35" t="s">
        <v>15</v>
      </c>
      <c r="G11" s="36" t="s">
        <v>17</v>
      </c>
    </row>
    <row r="12" spans="5:7" ht="24.75" customHeight="1" thickBot="1">
      <c r="E12" s="38">
        <v>0.35</v>
      </c>
      <c r="F12" s="39">
        <v>0.45</v>
      </c>
      <c r="G12" s="40">
        <v>0.2</v>
      </c>
    </row>
    <row r="13" spans="5:7" ht="13.5" thickBot="1">
      <c r="E13" s="21"/>
      <c r="F13" s="21"/>
      <c r="G13" s="21"/>
    </row>
    <row r="14" spans="5:7" ht="25.5" customHeight="1" thickBot="1">
      <c r="E14" s="44" t="s">
        <v>35</v>
      </c>
      <c r="F14" s="45"/>
      <c r="G14" s="46"/>
    </row>
    <row r="15" spans="5:7" ht="18.75" customHeight="1">
      <c r="E15" s="47" t="s">
        <v>19</v>
      </c>
      <c r="F15" s="48"/>
      <c r="G15" s="54">
        <v>0.5</v>
      </c>
    </row>
    <row r="16" spans="5:7" ht="18.75" customHeight="1">
      <c r="E16" s="49" t="s">
        <v>20</v>
      </c>
      <c r="F16" s="50"/>
      <c r="G16" s="55">
        <v>0.2</v>
      </c>
    </row>
    <row r="17" spans="5:7" ht="18.75" customHeight="1" thickBot="1">
      <c r="E17" s="51" t="s">
        <v>21</v>
      </c>
      <c r="F17" s="52"/>
      <c r="G17" s="53">
        <v>120000</v>
      </c>
    </row>
    <row r="18" spans="2:8" ht="7.5" customHeight="1" thickBot="1">
      <c r="B18" s="11"/>
      <c r="C18" s="11"/>
      <c r="D18" s="11"/>
      <c r="E18" s="11"/>
      <c r="F18" s="11"/>
      <c r="G18" s="11"/>
      <c r="H18" s="11"/>
    </row>
    <row r="19" spans="2:8" s="13" customFormat="1" ht="51" customHeight="1" thickBot="1">
      <c r="B19" s="28"/>
      <c r="C19" s="26" t="s">
        <v>32</v>
      </c>
      <c r="D19" s="27"/>
      <c r="E19" s="27"/>
      <c r="F19" s="27"/>
      <c r="G19" s="27"/>
      <c r="H19" s="29"/>
    </row>
    <row r="20" spans="3:11" ht="6" customHeight="1">
      <c r="C20" s="5"/>
      <c r="D20" s="14"/>
      <c r="E20" s="14"/>
      <c r="F20" s="14"/>
      <c r="G20" s="14"/>
      <c r="K20" s="13"/>
    </row>
    <row r="21" spans="3:11" ht="24" customHeight="1">
      <c r="C21" s="23" t="s">
        <v>31</v>
      </c>
      <c r="D21" s="6" t="s">
        <v>1</v>
      </c>
      <c r="E21" s="6" t="s">
        <v>2</v>
      </c>
      <c r="F21" s="6" t="s">
        <v>3</v>
      </c>
      <c r="G21" s="6" t="s">
        <v>5</v>
      </c>
      <c r="K21" s="56" t="s">
        <v>4</v>
      </c>
    </row>
    <row r="22" spans="3:11" ht="15.75" customHeight="1">
      <c r="C22" s="5" t="s">
        <v>0</v>
      </c>
      <c r="D22" s="14">
        <v>600000</v>
      </c>
      <c r="E22" s="14">
        <f>Sales</f>
        <v>1200000</v>
      </c>
      <c r="F22" s="14">
        <v>1000000</v>
      </c>
      <c r="G22" s="14">
        <v>1000000</v>
      </c>
      <c r="K22" s="56">
        <v>500000</v>
      </c>
    </row>
    <row r="23" spans="3:11" ht="12.75">
      <c r="C23" s="5" t="s">
        <v>13</v>
      </c>
      <c r="D23" s="14"/>
      <c r="E23" s="14">
        <f>K22*$E$12+D22*$F$12+E22*$G$12</f>
        <v>685000</v>
      </c>
      <c r="F23" s="14">
        <f>D22*$E$12+E22*$F$12+F22*$G$12</f>
        <v>950000</v>
      </c>
      <c r="G23" s="14">
        <f>E22*$E$12+F22*$F$12+G22*$G$12</f>
        <v>1070000</v>
      </c>
      <c r="K23" s="13"/>
    </row>
    <row r="24" spans="3:11" ht="7.5" customHeight="1">
      <c r="C24" s="5"/>
      <c r="K24" s="13"/>
    </row>
    <row r="25" ht="16.5">
      <c r="C25" s="9" t="s">
        <v>6</v>
      </c>
    </row>
    <row r="26" spans="3:7" ht="12.75">
      <c r="C26" s="7" t="s">
        <v>7</v>
      </c>
      <c r="E26" s="14">
        <f>D22*$G$15</f>
        <v>300000</v>
      </c>
      <c r="F26" s="14">
        <f>E22*$G$15</f>
        <v>600000</v>
      </c>
      <c r="G26" s="14">
        <f>F22*$G$15</f>
        <v>500000</v>
      </c>
    </row>
    <row r="27" spans="3:7" ht="12.75">
      <c r="C27" s="7" t="s">
        <v>8</v>
      </c>
      <c r="E27" s="1">
        <f>E22*$G$16</f>
        <v>240000</v>
      </c>
      <c r="F27" s="1">
        <f>F22*$G$16</f>
        <v>200000</v>
      </c>
      <c r="G27" s="1">
        <f>G22*$G$16</f>
        <v>200000</v>
      </c>
    </row>
    <row r="28" spans="3:7" ht="12.75">
      <c r="C28" s="7" t="s">
        <v>9</v>
      </c>
      <c r="E28" s="1">
        <f>$G$17</f>
        <v>120000</v>
      </c>
      <c r="F28" s="1">
        <f>$G$17</f>
        <v>120000</v>
      </c>
      <c r="G28" s="1">
        <f>$G$17</f>
        <v>120000</v>
      </c>
    </row>
    <row r="29" spans="3:15" ht="16.5">
      <c r="C29" s="8" t="s">
        <v>10</v>
      </c>
      <c r="E29" s="10">
        <v>200000</v>
      </c>
      <c r="F29" s="10">
        <v>0</v>
      </c>
      <c r="G29" s="10">
        <v>0</v>
      </c>
      <c r="I29" s="3"/>
      <c r="O29" s="3"/>
    </row>
    <row r="30" spans="3:15" ht="13.5" customHeight="1">
      <c r="C30" s="5" t="s">
        <v>11</v>
      </c>
      <c r="E30" s="14">
        <f>SUM(E26:E29)</f>
        <v>860000</v>
      </c>
      <c r="F30" s="14">
        <f>SUM(F26:F29)</f>
        <v>920000</v>
      </c>
      <c r="G30" s="14">
        <f>SUM(G26:G29)</f>
        <v>820000</v>
      </c>
      <c r="I30" s="4"/>
      <c r="O30" s="3"/>
    </row>
    <row r="31" spans="2:15" ht="6" customHeight="1">
      <c r="B31" s="15"/>
      <c r="C31" s="16"/>
      <c r="D31" s="15"/>
      <c r="E31" s="17"/>
      <c r="F31" s="17"/>
      <c r="G31" s="17"/>
      <c r="H31" s="15"/>
      <c r="I31" s="4"/>
      <c r="O31" s="3"/>
    </row>
    <row r="32" spans="3:15" ht="3.75" customHeight="1">
      <c r="C32" s="5"/>
      <c r="I32" s="4"/>
      <c r="O32" s="3"/>
    </row>
    <row r="33" spans="3:15" s="5" customFormat="1" ht="12.75">
      <c r="C33" s="5" t="s">
        <v>12</v>
      </c>
      <c r="E33" s="18">
        <f>E23-E30</f>
        <v>-175000</v>
      </c>
      <c r="F33" s="18">
        <f>F23-F30</f>
        <v>30000</v>
      </c>
      <c r="G33" s="18">
        <f>G23-G30</f>
        <v>250000</v>
      </c>
      <c r="I33" s="19"/>
      <c r="O33" s="20"/>
    </row>
    <row r="34" spans="2:15" ht="3.75" customHeight="1" thickBot="1">
      <c r="B34" s="11"/>
      <c r="C34" s="11"/>
      <c r="D34" s="11"/>
      <c r="E34" s="11"/>
      <c r="F34" s="11"/>
      <c r="G34" s="11"/>
      <c r="H34" s="11"/>
      <c r="I34" s="4"/>
      <c r="O34" s="3"/>
    </row>
    <row r="35" spans="2:15" ht="3" customHeight="1" thickBot="1">
      <c r="B35" s="12"/>
      <c r="C35" s="12"/>
      <c r="D35" s="12"/>
      <c r="E35" s="12"/>
      <c r="F35" s="12"/>
      <c r="G35" s="12"/>
      <c r="H35" s="12"/>
      <c r="I35" s="4"/>
      <c r="O35" s="3"/>
    </row>
    <row r="36" spans="9:15" ht="9" customHeight="1">
      <c r="I36" s="4"/>
      <c r="J36" s="2"/>
      <c r="O36" s="3"/>
    </row>
    <row r="37" spans="3:15" ht="18" customHeight="1">
      <c r="C37" s="23" t="s">
        <v>22</v>
      </c>
      <c r="D37" s="6" t="s">
        <v>1</v>
      </c>
      <c r="E37" s="6" t="s">
        <v>2</v>
      </c>
      <c r="F37" s="6" t="s">
        <v>3</v>
      </c>
      <c r="G37" s="6" t="s">
        <v>5</v>
      </c>
      <c r="I37" s="4"/>
      <c r="J37" s="2"/>
      <c r="O37" s="3"/>
    </row>
    <row r="38" spans="3:15" ht="18" customHeight="1">
      <c r="C38" s="7" t="s">
        <v>23</v>
      </c>
      <c r="E38" s="14">
        <f>D42</f>
        <v>100000</v>
      </c>
      <c r="F38" s="14">
        <f>E42</f>
        <v>100000</v>
      </c>
      <c r="G38" s="14">
        <f>F42</f>
        <v>100000</v>
      </c>
      <c r="I38" s="4"/>
      <c r="J38" s="2"/>
      <c r="O38" s="3"/>
    </row>
    <row r="39" spans="3:15" ht="18" customHeight="1">
      <c r="C39" s="22" t="s">
        <v>12</v>
      </c>
      <c r="E39" s="10">
        <f>E33</f>
        <v>-175000</v>
      </c>
      <c r="F39" s="10">
        <f>F33</f>
        <v>30000</v>
      </c>
      <c r="G39" s="10">
        <f>G33</f>
        <v>250000</v>
      </c>
      <c r="I39" s="4"/>
      <c r="J39" s="2"/>
      <c r="O39" s="3"/>
    </row>
    <row r="40" spans="3:15" ht="18" customHeight="1">
      <c r="C40" s="7" t="s">
        <v>24</v>
      </c>
      <c r="E40" s="14">
        <f>E38+E39</f>
        <v>-75000</v>
      </c>
      <c r="F40" s="14">
        <f>F38+F39</f>
        <v>130000</v>
      </c>
      <c r="G40" s="14">
        <f>G38+G39</f>
        <v>350000</v>
      </c>
      <c r="I40" s="4"/>
      <c r="J40" s="2"/>
      <c r="O40" s="3"/>
    </row>
    <row r="41" spans="3:15" ht="18" customHeight="1">
      <c r="C41" s="22" t="s">
        <v>25</v>
      </c>
      <c r="E41" s="10">
        <f>-E39</f>
        <v>175000</v>
      </c>
      <c r="F41" s="10">
        <f>-F39</f>
        <v>-30000</v>
      </c>
      <c r="G41" s="10">
        <f>-G39</f>
        <v>-250000</v>
      </c>
      <c r="I41" s="4"/>
      <c r="J41" s="2"/>
      <c r="O41" s="3"/>
    </row>
    <row r="42" spans="3:15" ht="18" customHeight="1">
      <c r="C42" s="7" t="s">
        <v>14</v>
      </c>
      <c r="D42" s="14">
        <v>100000</v>
      </c>
      <c r="E42" s="14">
        <f>E41+E40</f>
        <v>100000</v>
      </c>
      <c r="F42" s="14">
        <f>F41+F40</f>
        <v>100000</v>
      </c>
      <c r="G42" s="14">
        <f>G41+G40</f>
        <v>100000</v>
      </c>
      <c r="I42" s="4"/>
      <c r="J42" s="2"/>
      <c r="O42" s="3"/>
    </row>
    <row r="43" spans="2:15" ht="7.5" customHeight="1">
      <c r="B43" s="15"/>
      <c r="C43" s="24"/>
      <c r="D43" s="17"/>
      <c r="E43" s="17"/>
      <c r="F43" s="17"/>
      <c r="G43" s="17"/>
      <c r="H43" s="15"/>
      <c r="I43" s="4"/>
      <c r="J43" s="2"/>
      <c r="O43" s="3"/>
    </row>
    <row r="44" spans="3:15" ht="21" customHeight="1">
      <c r="C44" s="7" t="s">
        <v>36</v>
      </c>
      <c r="D44" s="18">
        <v>50000</v>
      </c>
      <c r="E44" s="18">
        <f>D44+E39</f>
        <v>-125000</v>
      </c>
      <c r="F44" s="18">
        <f>E44+F39</f>
        <v>-95000</v>
      </c>
      <c r="G44" s="18">
        <f>F44+G39</f>
        <v>155000</v>
      </c>
      <c r="I44" s="4"/>
      <c r="J44" s="2"/>
      <c r="O44" s="3"/>
    </row>
    <row r="45" spans="2:15" ht="7.5" customHeight="1">
      <c r="B45" s="15"/>
      <c r="C45" s="24"/>
      <c r="D45" s="17"/>
      <c r="E45" s="17"/>
      <c r="F45" s="17"/>
      <c r="G45" s="17"/>
      <c r="H45" s="15"/>
      <c r="I45" s="4"/>
      <c r="J45" s="2"/>
      <c r="O45" s="3"/>
    </row>
    <row r="46" spans="3:15" ht="27" customHeight="1">
      <c r="C46" s="23" t="s">
        <v>30</v>
      </c>
      <c r="D46" s="6" t="s">
        <v>1</v>
      </c>
      <c r="E46" s="6" t="s">
        <v>2</v>
      </c>
      <c r="F46" s="6" t="s">
        <v>3</v>
      </c>
      <c r="G46" s="6" t="s">
        <v>5</v>
      </c>
      <c r="I46" s="4"/>
      <c r="J46" s="2"/>
      <c r="O46" s="3"/>
    </row>
    <row r="47" spans="3:15" ht="18" customHeight="1">
      <c r="C47" s="7" t="s">
        <v>27</v>
      </c>
      <c r="D47" s="14">
        <v>50000</v>
      </c>
      <c r="E47" s="14">
        <f>IF(E44&gt;0,E44,0)</f>
        <v>0</v>
      </c>
      <c r="F47" s="14">
        <f>IF(F44&gt;0,F44,0)</f>
        <v>0</v>
      </c>
      <c r="G47" s="14">
        <f>IF(G44&gt;0,G44,0)</f>
        <v>155000</v>
      </c>
      <c r="I47" s="4"/>
      <c r="J47" s="2"/>
      <c r="O47" s="3"/>
    </row>
    <row r="48" spans="3:15" ht="18" customHeight="1">
      <c r="C48" s="7" t="s">
        <v>26</v>
      </c>
      <c r="D48" s="14">
        <v>0</v>
      </c>
      <c r="E48" s="14">
        <f>IF(E44&lt;0,-E44,0)</f>
        <v>125000</v>
      </c>
      <c r="F48" s="14">
        <f>IF(F44&lt;0,-F44,0)</f>
        <v>95000</v>
      </c>
      <c r="G48" s="14">
        <f>IF(G44&lt;0,-G44,0)</f>
        <v>0</v>
      </c>
      <c r="I48" s="4"/>
      <c r="J48" s="2"/>
      <c r="O48" s="3"/>
    </row>
    <row r="49" spans="3:7" ht="18" customHeight="1">
      <c r="C49" s="7" t="s">
        <v>28</v>
      </c>
      <c r="D49" s="14">
        <f>D22*(1-$G$12)+K22*(1-$F$12-$G$12)</f>
        <v>655000</v>
      </c>
      <c r="E49" s="14">
        <f>E22*(1-$G$12)+D22*(1-$F$12-$G$12)</f>
        <v>1170000</v>
      </c>
      <c r="F49" s="14">
        <f>F22*(1-$G$12)+E22*(1-$F$12-$G$12)</f>
        <v>1220000</v>
      </c>
      <c r="G49" s="14">
        <f>G22*(1-$G$12)+F22*(1-$F$12-$G$12)</f>
        <v>1150000</v>
      </c>
    </row>
    <row r="50" spans="3:15" ht="18" customHeight="1">
      <c r="C50" s="7" t="s">
        <v>29</v>
      </c>
      <c r="D50" s="14">
        <f>$G$15*D22</f>
        <v>300000</v>
      </c>
      <c r="E50" s="14">
        <f>$G$15*E22</f>
        <v>600000</v>
      </c>
      <c r="F50" s="14">
        <f>$G$15*F22</f>
        <v>500000</v>
      </c>
      <c r="G50" s="14">
        <f>$G$15*G22</f>
        <v>500000</v>
      </c>
      <c r="I50" s="4"/>
      <c r="J50" s="2"/>
      <c r="O50" s="3"/>
    </row>
    <row r="51" spans="2:15" ht="8.25" customHeight="1" thickBot="1">
      <c r="B51" s="11"/>
      <c r="C51" s="11"/>
      <c r="D51" s="11"/>
      <c r="E51" s="11"/>
      <c r="F51" s="11"/>
      <c r="G51" s="11"/>
      <c r="H51" s="11"/>
      <c r="I51" s="4"/>
      <c r="O51" s="3"/>
    </row>
    <row r="52" spans="2:15" ht="6" customHeight="1" thickBot="1">
      <c r="B52" s="25"/>
      <c r="C52" s="25"/>
      <c r="D52" s="25"/>
      <c r="E52" s="25"/>
      <c r="F52" s="25"/>
      <c r="G52" s="25"/>
      <c r="H52" s="25"/>
      <c r="I52" s="4"/>
      <c r="O52" s="3"/>
    </row>
    <row r="53" spans="9:15" ht="12.75">
      <c r="I53" s="4"/>
      <c r="O53" s="3"/>
    </row>
  </sheetData>
  <mergeCells count="8">
    <mergeCell ref="E10:G10"/>
    <mergeCell ref="E6:G6"/>
    <mergeCell ref="C19:G19"/>
    <mergeCell ref="E4:G4"/>
    <mergeCell ref="E14:G14"/>
    <mergeCell ref="E15:F15"/>
    <mergeCell ref="E16:F16"/>
    <mergeCell ref="E17:F1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DDH</dc:creator>
  <cp:keywords/>
  <dc:description/>
  <cp:lastModifiedBy>DDH</cp:lastModifiedBy>
  <dcterms:created xsi:type="dcterms:W3CDTF">2007-02-10T01:08:30Z</dcterms:created>
  <dcterms:modified xsi:type="dcterms:W3CDTF">2007-02-11T15:55:16Z</dcterms:modified>
  <cp:category/>
  <cp:version/>
  <cp:contentType/>
  <cp:contentStatus/>
</cp:coreProperties>
</file>