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<sst xmlns="http://schemas.openxmlformats.org/spreadsheetml/2006/main" count="46" uniqueCount="44">
  <si>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Cash</t>
  </si>
  <si>
    <t>Property, Plant, &amp; Equipment</t>
  </si>
  <si>
    <t>Other Assets</t>
  </si>
  <si>
    <t>Total Assets</t>
  </si>
  <si>
    <t>$000's</t>
  </si>
  <si>
    <t>Shareholders Equity</t>
  </si>
  <si>
    <t>Total Debt and Equity</t>
  </si>
  <si>
    <t>Interest Expense</t>
  </si>
  <si>
    <t>Pretax Profit</t>
  </si>
  <si>
    <t>Taxes</t>
  </si>
  <si>
    <t>Net Profit</t>
  </si>
  <si>
    <t>Return on assets</t>
  </si>
  <si>
    <t>Return on equity</t>
  </si>
  <si>
    <t>Ratios to know now</t>
  </si>
  <si>
    <t>You may change the values in the blue cells and calculate ratios.  Use these to practice.</t>
  </si>
  <si>
    <t xml:space="preserve">Practice Bank Financial Statement </t>
  </si>
  <si>
    <t>Securities</t>
  </si>
  <si>
    <t>Real-Estate Loans</t>
  </si>
  <si>
    <t>Commercial Loans</t>
  </si>
  <si>
    <t>Total Loans</t>
  </si>
  <si>
    <t>Demand Deposits</t>
  </si>
  <si>
    <t>NOW &amp; MMDA</t>
  </si>
  <si>
    <t>Time Deposits &lt; $100K</t>
  </si>
  <si>
    <t>Time Deposits &gt; $100K</t>
  </si>
  <si>
    <t>Total Deposits</t>
  </si>
  <si>
    <t>FHLB Advances</t>
  </si>
  <si>
    <t>Interest Income</t>
  </si>
  <si>
    <t>Avg. Rate</t>
  </si>
  <si>
    <t>Net Interest Income</t>
  </si>
  <si>
    <t>Non-Interest Income</t>
  </si>
  <si>
    <t>Non-Interest Expense</t>
  </si>
  <si>
    <t>Provision for Loan Losses</t>
  </si>
  <si>
    <t>Security Gains/Losses</t>
  </si>
  <si>
    <t>Asset Utilization</t>
  </si>
  <si>
    <t>Efficiency Ratio</t>
  </si>
  <si>
    <t>Net Interest Margin (using Earn. Assets)</t>
  </si>
  <si>
    <t>PLL to assets</t>
  </si>
  <si>
    <t>Core deposits to assets</t>
  </si>
  <si>
    <t>Savings</t>
  </si>
  <si>
    <t>Burden Ratio</t>
  </si>
  <si>
    <t>*Note that I just put in 10% here for illustration.</t>
  </si>
  <si>
    <t>25% for illustration</t>
  </si>
  <si>
    <t>1% for illustration</t>
  </si>
  <si>
    <t>Expense Ratio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</si>
</sst>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"/>
    <numFmt numFmtId="166" formatCode="0.000000"/>
    <numFmt numFmtId="167" formatCode="0.0000"/>
    <numFmt numFmtId="168" formatCode="0.000"/>
  </numFmts>
  <fonts count="38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4.7109375" style="0" customWidth="1"/>
    <col min="2" max="2" width="13.7109375" style="4" customWidth="1"/>
    <col min="3" max="3" width="12.140625" style="0" customWidth="1"/>
    <col min="4" max="4" width="20.57421875" style="0" customWidth="1"/>
  </cols>
  <sheetData>
    <row r="1" ht="12.75">
      <c r="A1" t="s">
        <v>15</v>
      </c>
    </row>
    <row r="2" ht="12.75">
      <c r="A2" t="s">
        <v>14</v>
      </c>
    </row>
    <row r="4" spans="2:6" ht="12.75">
      <c r="B4" s="4" t="s">
        <v>4</v>
      </c>
      <c r="C4" t="s">
        <v>27</v>
      </c>
      <c r="E4" t="s">
        <v>4</v>
      </c>
      <c r="F4" t="s">
        <v>27</v>
      </c>
    </row>
    <row r="5" spans="1:6" ht="12.75">
      <c r="A5" t="s">
        <v>0</v>
      </c>
      <c r="B5" s="7">
        <v>2000</v>
      </c>
      <c r="C5" s="6">
        <v>0</v>
      </c>
      <c r="D5" t="s">
        <v>20</v>
      </c>
      <c r="E5" s="2">
        <v>2500</v>
      </c>
      <c r="F5" s="6">
        <v>0</v>
      </c>
    </row>
    <row r="6" spans="1:6" ht="12.75">
      <c r="A6" t="s">
        <v>16</v>
      </c>
      <c r="B6" s="7">
        <v>5000</v>
      </c>
      <c r="C6" s="6">
        <v>0.0125</v>
      </c>
      <c r="D6" t="s">
        <v>21</v>
      </c>
      <c r="E6" s="2">
        <v>4000</v>
      </c>
      <c r="F6" s="6">
        <v>0.01</v>
      </c>
    </row>
    <row r="7" spans="1:6" ht="12.75">
      <c r="A7" t="s">
        <v>17</v>
      </c>
      <c r="B7" s="7">
        <v>8000</v>
      </c>
      <c r="C7" s="6">
        <v>0.075</v>
      </c>
      <c r="D7" t="s">
        <v>38</v>
      </c>
      <c r="E7" s="2">
        <v>1200</v>
      </c>
      <c r="F7" s="6">
        <v>0.012</v>
      </c>
    </row>
    <row r="8" spans="1:6" ht="12.75">
      <c r="A8" t="s">
        <v>18</v>
      </c>
      <c r="B8" s="8">
        <v>7000</v>
      </c>
      <c r="C8" s="6">
        <v>0.09</v>
      </c>
      <c r="D8" t="s">
        <v>22</v>
      </c>
      <c r="E8" s="2">
        <v>5200</v>
      </c>
      <c r="F8" s="6">
        <v>0.045</v>
      </c>
    </row>
    <row r="9" spans="1:6" ht="12.75">
      <c r="A9" s="5" t="s">
        <v>19</v>
      </c>
      <c r="B9" s="4">
        <f>B7+B8</f>
        <v>15000</v>
      </c>
      <c r="C9" s="3"/>
      <c r="D9" t="s">
        <v>23</v>
      </c>
      <c r="E9" s="2">
        <v>4000</v>
      </c>
      <c r="F9" s="6">
        <v>0.055</v>
      </c>
    </row>
    <row r="10" spans="3:6" ht="12.75">
      <c r="C10" s="3"/>
      <c r="D10" t="s">
        <v>24</v>
      </c>
      <c r="E10">
        <f>SUM(E5:E9)</f>
        <v>16900</v>
      </c>
      <c r="F10" s="3"/>
    </row>
    <row r="11" spans="1:6" ht="12.75">
      <c r="A11" t="s">
        <v>1</v>
      </c>
      <c r="B11" s="7">
        <v>2000</v>
      </c>
      <c r="C11" s="6">
        <v>0</v>
      </c>
      <c r="F11" s="3"/>
    </row>
    <row r="12" spans="1:6" ht="12.75">
      <c r="A12" t="s">
        <v>2</v>
      </c>
      <c r="B12" s="7">
        <v>350</v>
      </c>
      <c r="C12" s="6">
        <v>0</v>
      </c>
      <c r="D12" t="s">
        <v>25</v>
      </c>
      <c r="E12" s="2">
        <v>1200</v>
      </c>
      <c r="F12" s="6">
        <v>0.07</v>
      </c>
    </row>
    <row r="13" spans="4:6" ht="12.75">
      <c r="D13" t="s">
        <v>5</v>
      </c>
      <c r="E13">
        <f>B14-E10-E12</f>
        <v>6250</v>
      </c>
      <c r="F13" s="6"/>
    </row>
    <row r="14" spans="1:2" ht="12.75">
      <c r="A14" t="s">
        <v>3</v>
      </c>
      <c r="B14" s="4">
        <f>B5+B6+B9+B11+B12</f>
        <v>24350</v>
      </c>
    </row>
    <row r="15" spans="4:5" ht="12.75">
      <c r="D15" t="s">
        <v>6</v>
      </c>
      <c r="E15">
        <f>E10+E12+E13</f>
        <v>24350</v>
      </c>
    </row>
    <row r="17" spans="1:2" ht="12.75">
      <c r="A17" t="s">
        <v>26</v>
      </c>
      <c r="B17" s="9">
        <f>B5*C5+B6*C6+B7*C7+B8*C8</f>
        <v>1292.5</v>
      </c>
    </row>
    <row r="18" spans="1:2" ht="12.75">
      <c r="A18" t="s">
        <v>7</v>
      </c>
      <c r="B18" s="9">
        <f>E5*F5+E6*F6+E7*F7+E8*F8+E9*F9+E12*F12</f>
        <v>592.4</v>
      </c>
    </row>
    <row r="19" spans="1:2" ht="12.75">
      <c r="A19" t="s">
        <v>28</v>
      </c>
      <c r="B19" s="4">
        <f>B17-B18</f>
        <v>700.1</v>
      </c>
    </row>
    <row r="20" spans="1:3" ht="12.75">
      <c r="A20" t="s">
        <v>29</v>
      </c>
      <c r="B20" s="4">
        <f>B17*0.01</f>
        <v>12.925</v>
      </c>
      <c r="C20" t="s">
        <v>40</v>
      </c>
    </row>
    <row r="21" spans="1:3" ht="12.75">
      <c r="A21" t="s">
        <v>30</v>
      </c>
      <c r="B21" s="4">
        <f>0.25*B17</f>
        <v>323.125</v>
      </c>
      <c r="C21" t="s">
        <v>41</v>
      </c>
    </row>
    <row r="22" spans="1:3" ht="12.75">
      <c r="A22" t="s">
        <v>31</v>
      </c>
      <c r="B22" s="9">
        <f>B9*0.01</f>
        <v>150</v>
      </c>
      <c r="C22" t="s">
        <v>42</v>
      </c>
    </row>
    <row r="23" spans="1:2" ht="12.75">
      <c r="A23" t="s">
        <v>32</v>
      </c>
      <c r="B23" s="4">
        <v>110</v>
      </c>
    </row>
    <row r="24" spans="1:2" ht="12.75">
      <c r="A24" t="s">
        <v>8</v>
      </c>
      <c r="B24" s="4">
        <f>B19+B20-B21-B22+B23</f>
        <v>349.9</v>
      </c>
    </row>
    <row r="25" spans="1:2" ht="12.75">
      <c r="A25" t="s">
        <v>9</v>
      </c>
      <c r="B25" s="4">
        <f>B24*0.4</f>
        <v>139.96</v>
      </c>
    </row>
    <row r="26" spans="1:2" ht="12.75">
      <c r="A26" t="s">
        <v>10</v>
      </c>
      <c r="B26" s="4">
        <f>B24-B25</f>
        <v>209.93999999999997</v>
      </c>
    </row>
    <row r="30" ht="12.75">
      <c r="A30" s="1" t="s">
        <v>13</v>
      </c>
    </row>
    <row r="31" spans="1:2" ht="12.75">
      <c r="A31" t="s">
        <v>11</v>
      </c>
      <c r="B31" s="3">
        <f>B26/B14</f>
        <v>0.0086217659137577</v>
      </c>
    </row>
    <row r="32" spans="1:2" ht="12.75">
      <c r="A32" t="s">
        <v>12</v>
      </c>
      <c r="B32" s="3">
        <f>B26/E13</f>
        <v>0.03359039999999999</v>
      </c>
    </row>
    <row r="33" ht="12.75">
      <c r="B33" s="3"/>
    </row>
    <row r="34" spans="1:2" ht="12.75">
      <c r="A34" t="s">
        <v>33</v>
      </c>
      <c r="B34" s="3">
        <f>(B17+B20+B23)/B14</f>
        <v>0.05812833675564682</v>
      </c>
    </row>
    <row r="35" spans="1:2" ht="12.75">
      <c r="A35" s="10" t="s">
        <v>43</v>
      </c>
      <c r="B35" s="3">
        <f>(B18+B21+B22)/B14</f>
        <v>0.04375872689938399</v>
      </c>
    </row>
    <row r="36" spans="1:2" ht="12.75">
      <c r="A36" t="s">
        <v>34</v>
      </c>
      <c r="B36" s="3">
        <f>B21/(B19+B20)</f>
        <v>0.4531748536166334</v>
      </c>
    </row>
    <row r="37" spans="1:2" ht="12.75">
      <c r="A37" t="s">
        <v>35</v>
      </c>
      <c r="B37" s="3">
        <f>B19/(B6+B7+B8)</f>
        <v>0.035005</v>
      </c>
    </row>
    <row r="38" spans="1:2" ht="12.75">
      <c r="A38" t="s">
        <v>39</v>
      </c>
      <c r="B38" s="3">
        <f>(B21-B20)/B14</f>
        <v>0.012739219712525666</v>
      </c>
    </row>
    <row r="39" spans="1:2" ht="12.75">
      <c r="A39" t="s">
        <v>36</v>
      </c>
      <c r="B39" s="3">
        <f>B22/B14</f>
        <v>0.006160164271047228</v>
      </c>
    </row>
    <row r="40" spans="1:2" ht="12.75">
      <c r="A40" t="s">
        <v>37</v>
      </c>
      <c r="B40" s="3">
        <f>(E5+E6+E7+E8)/B14</f>
        <v>0.5297741273100616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School of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kcyree</dc:creator>
  <cp:keywords/>
  <dc:description/>
  <cp:lastModifiedBy>Cyree, Ken</cp:lastModifiedBy>
  <dcterms:created xsi:type="dcterms:W3CDTF">2005-08-30T21:17:03Z</dcterms:created>
  <dcterms:modified xsi:type="dcterms:W3CDTF">2018-10-09T14:36:29Z</dcterms:modified>
  <cp:category/>
  <cp:version/>
  <cp:contentType/>
  <cp:contentStatus/>
</cp:coreProperties>
</file>