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1596" windowWidth="15360" windowHeight="874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3" i="1" l="1"/>
  <c r="B37" i="1"/>
  <c r="E5" i="1"/>
  <c r="B5" i="1"/>
  <c r="B10" i="1"/>
  <c r="E11" i="1"/>
  <c r="E12" i="1" s="1"/>
  <c r="E14" i="1" s="1"/>
  <c r="B19" i="1"/>
  <c r="B22" i="1" s="1"/>
  <c r="B24" i="1" s="1"/>
  <c r="B21" i="1"/>
  <c r="B23" i="1"/>
  <c r="B36" i="1"/>
  <c r="B32" i="1"/>
  <c r="B31" i="1"/>
  <c r="B34" i="1"/>
  <c r="B38" i="1" l="1"/>
  <c r="B40" i="1" s="1"/>
  <c r="B42" i="1" s="1"/>
  <c r="B25" i="1"/>
  <c r="B26" i="1"/>
  <c r="B27" i="1" l="1"/>
  <c r="B28" i="1" s="1"/>
</calcChain>
</file>

<file path=xl/sharedStrings.xml><?xml version="1.0" encoding="utf-8"?>
<sst xmlns="http://schemas.openxmlformats.org/spreadsheetml/2006/main" count="51" uniqueCount="45">
  <si>
    <t>Cash</t>
  </si>
  <si>
    <t>Accts. Receivable</t>
  </si>
  <si>
    <t>Inventory</t>
  </si>
  <si>
    <t>Current Assets</t>
  </si>
  <si>
    <t>Accounts Payable</t>
  </si>
  <si>
    <t>S.T. Accruals</t>
  </si>
  <si>
    <t>Current Portion of L.T. Debt</t>
  </si>
  <si>
    <t>Current Liabilities</t>
  </si>
  <si>
    <t>Prop., Plant, &amp; Equip.</t>
  </si>
  <si>
    <t>Other Assets</t>
  </si>
  <si>
    <t>Total Assets</t>
  </si>
  <si>
    <t>L.T. Debt</t>
  </si>
  <si>
    <t>Common Stock @$1 Par</t>
  </si>
  <si>
    <t>Paid-in-capital</t>
  </si>
  <si>
    <t>Retained Earnings</t>
  </si>
  <si>
    <t>Total Shareholders Equity</t>
  </si>
  <si>
    <t>Total Liab. &amp; Equity</t>
  </si>
  <si>
    <t>Net Sales</t>
  </si>
  <si>
    <t>COGS</t>
  </si>
  <si>
    <t>Gross Profit</t>
  </si>
  <si>
    <t>S, G, &amp; A</t>
  </si>
  <si>
    <t>EBIT</t>
  </si>
  <si>
    <t>Interest Expense</t>
  </si>
  <si>
    <t>Pre-tax Earnings</t>
  </si>
  <si>
    <t>Taxes</t>
  </si>
  <si>
    <t>Net Income</t>
  </si>
  <si>
    <t>Liquidity and Activity Ratios</t>
  </si>
  <si>
    <t>Days Cash</t>
  </si>
  <si>
    <t>Days</t>
  </si>
  <si>
    <t>Inventory T/O (days)</t>
  </si>
  <si>
    <t>Days Payable Outs.</t>
  </si>
  <si>
    <t>Depreciation</t>
  </si>
  <si>
    <t>Dividends</t>
  </si>
  <si>
    <t>Addition to Ret. Earnings</t>
  </si>
  <si>
    <t>Cash to Cash Asset Cycle</t>
  </si>
  <si>
    <t>Days Accruals</t>
  </si>
  <si>
    <t>Cash to Cash Liab. Cycle</t>
  </si>
  <si>
    <t>Difference in cash-to-cash cycles</t>
  </si>
  <si>
    <t>Working Capital Needs</t>
  </si>
  <si>
    <t>A/R Turnover</t>
  </si>
  <si>
    <t xml:space="preserve">In the text, you are given purchases, but in practice it is calculated as </t>
  </si>
  <si>
    <t>COGS + the Change in Inventory.  Since we do not have last years statement, I assumed</t>
  </si>
  <si>
    <t>Inventory grew by 10%.  I will either give you purchases or the change in inventory.</t>
  </si>
  <si>
    <t>For Days Payable Outs. I assumed for sake of illustration that inventory increased 10%.</t>
  </si>
  <si>
    <t xml:space="preserve"> Manufacturing Inc. 2017  Financial Statements ($000's)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</si>
</sst>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0" fontId="1" fillId="0" borderId="0" xfId="0" applyFont="1"/>
    <xf numFmtId="2" fontId="1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J23" sqref="J23"/>
    </sheetView>
  </sheetViews>
  <sheetFormatPr defaultRowHeight="13.2" x14ac:dyDescent="0.25"/>
  <cols>
    <col min="1" max="1" width="28.33203125" customWidth="1"/>
    <col min="2" max="2" width="9.109375" style="2" customWidth="1"/>
    <col min="3" max="3" width="9.88671875" customWidth="1"/>
    <col min="4" max="4" width="24" bestFit="1" customWidth="1"/>
    <col min="5" max="5" width="9.109375" style="2" customWidth="1"/>
  </cols>
  <sheetData>
    <row r="1" spans="1:5" s="1" customFormat="1" x14ac:dyDescent="0.25">
      <c r="A1" s="7" t="s">
        <v>44</v>
      </c>
      <c r="B1" s="7"/>
      <c r="C1" s="7"/>
      <c r="D1" s="7"/>
      <c r="E1" s="7"/>
    </row>
    <row r="2" spans="1:5" x14ac:dyDescent="0.25">
      <c r="A2" t="s">
        <v>0</v>
      </c>
      <c r="B2" s="2">
        <v>125</v>
      </c>
      <c r="D2" t="s">
        <v>4</v>
      </c>
      <c r="E2" s="2">
        <v>476</v>
      </c>
    </row>
    <row r="3" spans="1:5" x14ac:dyDescent="0.25">
      <c r="A3" t="s">
        <v>1</v>
      </c>
      <c r="B3" s="2">
        <v>687</v>
      </c>
      <c r="D3" t="s">
        <v>5</v>
      </c>
      <c r="E3" s="2">
        <v>34</v>
      </c>
    </row>
    <row r="4" spans="1:5" x14ac:dyDescent="0.25">
      <c r="A4" t="s">
        <v>2</v>
      </c>
      <c r="B4" s="3">
        <v>653</v>
      </c>
      <c r="C4" s="1"/>
      <c r="D4" t="s">
        <v>6</v>
      </c>
      <c r="E4" s="3">
        <v>122</v>
      </c>
    </row>
    <row r="5" spans="1:5" x14ac:dyDescent="0.25">
      <c r="A5" t="s">
        <v>3</v>
      </c>
      <c r="B5" s="2">
        <f>SUM(B2:B4)</f>
        <v>1465</v>
      </c>
      <c r="D5" t="s">
        <v>7</v>
      </c>
      <c r="E5" s="2">
        <f>SUM(E2:E4)</f>
        <v>632</v>
      </c>
    </row>
    <row r="7" spans="1:5" x14ac:dyDescent="0.25">
      <c r="A7" t="s">
        <v>8</v>
      </c>
      <c r="B7" s="2">
        <v>1125</v>
      </c>
      <c r="D7" t="s">
        <v>11</v>
      </c>
      <c r="E7" s="2">
        <v>1200</v>
      </c>
    </row>
    <row r="8" spans="1:5" x14ac:dyDescent="0.25">
      <c r="A8" t="s">
        <v>9</v>
      </c>
      <c r="B8" s="3">
        <v>55</v>
      </c>
    </row>
    <row r="9" spans="1:5" x14ac:dyDescent="0.25">
      <c r="B9" s="3"/>
      <c r="D9" t="s">
        <v>12</v>
      </c>
      <c r="E9" s="2">
        <v>600</v>
      </c>
    </row>
    <row r="10" spans="1:5" x14ac:dyDescent="0.25">
      <c r="A10" t="s">
        <v>10</v>
      </c>
      <c r="B10" s="2">
        <f>SUM(B5:B9)</f>
        <v>2645</v>
      </c>
      <c r="D10" t="s">
        <v>13</v>
      </c>
      <c r="E10" s="2">
        <v>200</v>
      </c>
    </row>
    <row r="11" spans="1:5" x14ac:dyDescent="0.25">
      <c r="D11" t="s">
        <v>14</v>
      </c>
      <c r="E11" s="2">
        <f>B10-E5-E7-E9-E10</f>
        <v>13</v>
      </c>
    </row>
    <row r="12" spans="1:5" x14ac:dyDescent="0.25">
      <c r="D12" t="s">
        <v>15</v>
      </c>
      <c r="E12" s="2">
        <f>SUM(E9:E11)</f>
        <v>813</v>
      </c>
    </row>
    <row r="14" spans="1:5" x14ac:dyDescent="0.25">
      <c r="D14" t="s">
        <v>16</v>
      </c>
      <c r="E14" s="2">
        <f>E5+E7+E12</f>
        <v>2645</v>
      </c>
    </row>
    <row r="17" spans="1:5" x14ac:dyDescent="0.25">
      <c r="A17" t="s">
        <v>17</v>
      </c>
      <c r="B17" s="2">
        <v>18250</v>
      </c>
    </row>
    <row r="18" spans="1:5" x14ac:dyDescent="0.25">
      <c r="A18" t="s">
        <v>18</v>
      </c>
      <c r="B18" s="3">
        <v>11975</v>
      </c>
    </row>
    <row r="19" spans="1:5" x14ac:dyDescent="0.25">
      <c r="A19" t="s">
        <v>19</v>
      </c>
      <c r="B19" s="2">
        <f>B17-B18</f>
        <v>6275</v>
      </c>
    </row>
    <row r="20" spans="1:5" x14ac:dyDescent="0.25">
      <c r="A20" t="s">
        <v>20</v>
      </c>
      <c r="B20" s="2">
        <v>5255</v>
      </c>
    </row>
    <row r="21" spans="1:5" x14ac:dyDescent="0.25">
      <c r="A21" t="s">
        <v>31</v>
      </c>
      <c r="B21" s="2">
        <f>B7*0.06</f>
        <v>67.5</v>
      </c>
    </row>
    <row r="22" spans="1:5" x14ac:dyDescent="0.25">
      <c r="A22" t="s">
        <v>21</v>
      </c>
      <c r="B22" s="2">
        <f>B19-B20-B21</f>
        <v>952.5</v>
      </c>
    </row>
    <row r="23" spans="1:5" x14ac:dyDescent="0.25">
      <c r="A23" t="s">
        <v>22</v>
      </c>
      <c r="B23" s="2">
        <f>E4*0.08+E7*0.08</f>
        <v>105.76</v>
      </c>
    </row>
    <row r="24" spans="1:5" x14ac:dyDescent="0.25">
      <c r="A24" t="s">
        <v>23</v>
      </c>
      <c r="B24" s="2">
        <f>B22-B23</f>
        <v>846.74</v>
      </c>
    </row>
    <row r="25" spans="1:5" x14ac:dyDescent="0.25">
      <c r="A25" t="s">
        <v>24</v>
      </c>
      <c r="B25" s="2">
        <f>B24*0.35</f>
        <v>296.35899999999998</v>
      </c>
    </row>
    <row r="26" spans="1:5" x14ac:dyDescent="0.25">
      <c r="A26" t="s">
        <v>25</v>
      </c>
      <c r="B26" s="2">
        <f>B24-B25</f>
        <v>550.38100000000009</v>
      </c>
    </row>
    <row r="27" spans="1:5" x14ac:dyDescent="0.25">
      <c r="A27" t="s">
        <v>32</v>
      </c>
      <c r="B27" s="2">
        <f>B26*0.4</f>
        <v>220.15240000000006</v>
      </c>
    </row>
    <row r="28" spans="1:5" x14ac:dyDescent="0.25">
      <c r="A28" t="s">
        <v>33</v>
      </c>
      <c r="B28" s="2">
        <f>B26-B27</f>
        <v>330.22860000000003</v>
      </c>
    </row>
    <row r="30" spans="1:5" s="1" customFormat="1" x14ac:dyDescent="0.25">
      <c r="A30" s="1" t="s">
        <v>26</v>
      </c>
      <c r="B30" s="3"/>
      <c r="E30" s="3"/>
    </row>
    <row r="31" spans="1:5" x14ac:dyDescent="0.25">
      <c r="A31" t="s">
        <v>27</v>
      </c>
      <c r="B31" s="2">
        <f>(B2/B17)*365</f>
        <v>2.5</v>
      </c>
      <c r="C31" t="s">
        <v>28</v>
      </c>
    </row>
    <row r="32" spans="1:5" x14ac:dyDescent="0.25">
      <c r="A32" t="s">
        <v>29</v>
      </c>
      <c r="B32" s="2">
        <f>(B4/B18)*365</f>
        <v>19.903549060542797</v>
      </c>
      <c r="C32" t="s">
        <v>28</v>
      </c>
    </row>
    <row r="33" spans="1:5" x14ac:dyDescent="0.25">
      <c r="A33" t="s">
        <v>39</v>
      </c>
      <c r="B33" s="2">
        <f>(B3/B17)*365</f>
        <v>13.740000000000002</v>
      </c>
    </row>
    <row r="34" spans="1:5" x14ac:dyDescent="0.25">
      <c r="A34" t="s">
        <v>34</v>
      </c>
      <c r="B34" s="2">
        <f>B31+B32+B33</f>
        <v>36.143549060542796</v>
      </c>
      <c r="C34" t="s">
        <v>28</v>
      </c>
    </row>
    <row r="36" spans="1:5" x14ac:dyDescent="0.25">
      <c r="A36" t="s">
        <v>30</v>
      </c>
      <c r="B36" s="2">
        <f>E2/((B18+B4*0.1)/365)</f>
        <v>14.429873009808727</v>
      </c>
      <c r="C36" t="s">
        <v>28</v>
      </c>
      <c r="D36" t="s">
        <v>43</v>
      </c>
    </row>
    <row r="37" spans="1:5" x14ac:dyDescent="0.25">
      <c r="A37" t="s">
        <v>35</v>
      </c>
      <c r="B37" s="2">
        <f>(E3/B20)*365</f>
        <v>2.3615604186489056</v>
      </c>
      <c r="C37" t="s">
        <v>28</v>
      </c>
      <c r="D37" t="s">
        <v>40</v>
      </c>
    </row>
    <row r="38" spans="1:5" s="1" customFormat="1" x14ac:dyDescent="0.25">
      <c r="A38" s="4" t="s">
        <v>36</v>
      </c>
      <c r="B38" s="5">
        <f>B36+B37</f>
        <v>16.791433428457633</v>
      </c>
      <c r="C38" t="s">
        <v>28</v>
      </c>
      <c r="D38" s="4" t="s">
        <v>41</v>
      </c>
    </row>
    <row r="39" spans="1:5" x14ac:dyDescent="0.25">
      <c r="B39"/>
      <c r="D39" t="s">
        <v>42</v>
      </c>
      <c r="E39"/>
    </row>
    <row r="40" spans="1:5" x14ac:dyDescent="0.25">
      <c r="A40" t="s">
        <v>37</v>
      </c>
      <c r="B40" s="2">
        <f>B34-B38</f>
        <v>19.352115632085162</v>
      </c>
      <c r="C40" t="s">
        <v>28</v>
      </c>
      <c r="E40"/>
    </row>
    <row r="41" spans="1:5" x14ac:dyDescent="0.25">
      <c r="B41"/>
      <c r="E41"/>
    </row>
    <row r="42" spans="1:5" x14ac:dyDescent="0.25">
      <c r="A42" t="s">
        <v>38</v>
      </c>
      <c r="B42" s="6">
        <f>B40*(B18/365)</f>
        <v>634.90845121704058</v>
      </c>
      <c r="E42"/>
    </row>
    <row r="43" spans="1:5" x14ac:dyDescent="0.25">
      <c r="B43"/>
      <c r="E43"/>
    </row>
    <row r="44" spans="1:5" s="1" customFormat="1" x14ac:dyDescent="0.25"/>
    <row r="45" spans="1:5" x14ac:dyDescent="0.25">
      <c r="B45"/>
      <c r="E45"/>
    </row>
    <row r="46" spans="1:5" x14ac:dyDescent="0.25">
      <c r="B46"/>
      <c r="E46"/>
    </row>
    <row r="47" spans="1:5" x14ac:dyDescent="0.25">
      <c r="B47"/>
      <c r="E47"/>
    </row>
    <row r="48" spans="1:5" x14ac:dyDescent="0.25">
      <c r="B48"/>
      <c r="E48"/>
    </row>
    <row r="49" spans="2:5" x14ac:dyDescent="0.25">
      <c r="B49"/>
      <c r="E49"/>
    </row>
    <row r="50" spans="2:5" x14ac:dyDescent="0.25">
      <c r="B50"/>
      <c r="E50"/>
    </row>
    <row r="51" spans="2:5" x14ac:dyDescent="0.25">
      <c r="B51"/>
      <c r="E51"/>
    </row>
    <row r="52" spans="2:5" x14ac:dyDescent="0.25">
      <c r="B52"/>
      <c r="E52"/>
    </row>
  </sheetData>
  <mergeCells count="1">
    <mergeCell ref="A1:E1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 School of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kcyree</dc:creator>
  <cp:lastModifiedBy>Cyree, Ken</cp:lastModifiedBy>
  <dcterms:created xsi:type="dcterms:W3CDTF">2004-11-16T17:49:38Z</dcterms:created>
  <dcterms:modified xsi:type="dcterms:W3CDTF">2019-04-30T17:37:01Z</dcterms:modified>
</cp:coreProperties>
</file>